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66925"/>
  <mc:AlternateContent xmlns:mc="http://schemas.openxmlformats.org/markup-compatibility/2006">
    <mc:Choice Requires="x15">
      <x15ac:absPath xmlns:x15ac="http://schemas.microsoft.com/office/spreadsheetml/2010/11/ac" url="\\fs01\Users$\kre004\Documents\_IROP 2023\Krnov ITI\1. VZ\Slepé rozpočty, opravené, připravené do VZ\"/>
    </mc:Choice>
  </mc:AlternateContent>
  <xr:revisionPtr revIDLastSave="0" documentId="13_ncr:1_{7A5E9CC1-D828-40E6-8CAC-7E66BADC88A8}" xr6:coauthVersionLast="36" xr6:coauthVersionMax="36" xr10:uidLastSave="{00000000-0000-0000-0000-000000000000}"/>
  <bookViews>
    <workbookView xWindow="0" yWindow="0" windowWidth="19200" windowHeight="7950" xr2:uid="{00000000-000D-0000-FFFF-FFFF00000000}"/>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 l="1"/>
  <c r="G7" i="1" l="1"/>
  <c r="I7" i="1" s="1"/>
  <c r="H7" i="1" s="1"/>
  <c r="G30" i="1" l="1"/>
  <c r="I30" i="1" s="1"/>
  <c r="H30" i="1" s="1"/>
  <c r="G28" i="1"/>
  <c r="I28" i="1" s="1"/>
  <c r="H28" i="1" s="1"/>
  <c r="G27" i="1" l="1"/>
  <c r="I27" i="1" s="1"/>
  <c r="H27" i="1" s="1"/>
  <c r="G26" i="1"/>
  <c r="I26" i="1" s="1"/>
  <c r="H26" i="1" s="1"/>
  <c r="G23" i="1"/>
  <c r="I23" i="1" s="1"/>
  <c r="H23" i="1" s="1"/>
  <c r="G16" i="1" l="1"/>
  <c r="I16" i="1" s="1"/>
  <c r="H16" i="1" s="1"/>
  <c r="G13" i="1"/>
  <c r="I13" i="1" s="1"/>
  <c r="H13" i="1" s="1"/>
  <c r="G29" i="1" l="1"/>
  <c r="G9" i="1"/>
  <c r="I9" i="1" s="1"/>
  <c r="H9" i="1" s="1"/>
  <c r="G10" i="1"/>
  <c r="I10" i="1" s="1"/>
  <c r="H10" i="1" s="1"/>
  <c r="G8" i="1"/>
  <c r="G11" i="1"/>
  <c r="G12" i="1"/>
  <c r="G14" i="1"/>
  <c r="G15" i="1"/>
  <c r="G17" i="1"/>
  <c r="G19" i="1"/>
  <c r="G20" i="1"/>
  <c r="G21" i="1"/>
  <c r="G22" i="1"/>
  <c r="G24" i="1"/>
  <c r="G25" i="1"/>
  <c r="G6" i="1"/>
  <c r="G31" i="1" l="1"/>
  <c r="I8" i="1"/>
  <c r="H8" i="1" s="1"/>
  <c r="I11" i="1"/>
  <c r="H11" i="1" s="1"/>
  <c r="I12" i="1"/>
  <c r="H12" i="1" s="1"/>
  <c r="I14" i="1"/>
  <c r="H14" i="1" s="1"/>
  <c r="I15" i="1"/>
  <c r="H15" i="1" s="1"/>
  <c r="I17" i="1"/>
  <c r="H17" i="1" s="1"/>
  <c r="I18" i="1"/>
  <c r="I19" i="1"/>
  <c r="H19" i="1" s="1"/>
  <c r="I20" i="1"/>
  <c r="H20" i="1" s="1"/>
  <c r="I21" i="1"/>
  <c r="H21" i="1" s="1"/>
  <c r="I22" i="1"/>
  <c r="H22" i="1" s="1"/>
  <c r="I24" i="1"/>
  <c r="H24" i="1" s="1"/>
  <c r="I25" i="1"/>
  <c r="H25" i="1" s="1"/>
  <c r="I29" i="1"/>
  <c r="H29" i="1" s="1"/>
  <c r="I6" i="1"/>
  <c r="H6" i="1" s="1"/>
  <c r="H18" i="1" l="1"/>
  <c r="H31" i="1" s="1"/>
  <c r="I31" i="1"/>
</calcChain>
</file>

<file path=xl/sharedStrings.xml><?xml version="1.0" encoding="utf-8"?>
<sst xmlns="http://schemas.openxmlformats.org/spreadsheetml/2006/main" count="104" uniqueCount="63">
  <si>
    <t>Mn.</t>
  </si>
  <si>
    <t>Cena/ks</t>
  </si>
  <si>
    <t>DPH 21%</t>
  </si>
  <si>
    <t>Cena s DPH</t>
  </si>
  <si>
    <t>ks</t>
  </si>
  <si>
    <t>Název</t>
  </si>
  <si>
    <t>Název výrobce a PN produktu (případně jiná specifikace)</t>
  </si>
  <si>
    <t>Požadováné řešení musí být v plném souladu s dokumentem„STANDARD KONEKTIVITY ŠKOL“. Dodavatel se zavazuje zpracovat a předat podklady k prokázání splnění Standardu konektivity škol formou záveřečné technické zprávy.</t>
  </si>
  <si>
    <t>Firewall</t>
  </si>
  <si>
    <t>Server</t>
  </si>
  <si>
    <t>soubor</t>
  </si>
  <si>
    <t>Uchazeč doplní název výrobce a PN produktu (případně jiné specifikace)</t>
  </si>
  <si>
    <t>CELKEM</t>
  </si>
  <si>
    <t>ÚCHAZEČ VYPLNÍ POUZE ŽLUTÁ POLÍČKA !!!</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</si>
  <si>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</si>
  <si>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OS pro centrální server</t>
  </si>
  <si>
    <t>SW Pro Virtualizace</t>
  </si>
  <si>
    <t>Antivir</t>
  </si>
  <si>
    <t>Switch 48G port, 4x SFP</t>
  </si>
  <si>
    <t>Switch 24G port, 4x SFP, PoE+</t>
  </si>
  <si>
    <t>Switch 24G port, 4x SFP</t>
  </si>
  <si>
    <t>SFP transceiver 1,25Gbps</t>
  </si>
  <si>
    <t>Access Point Wifi 6</t>
  </si>
  <si>
    <t>Backup NAS + HDD</t>
  </si>
  <si>
    <t>SW pro Backup &amp; Restore VM</t>
  </si>
  <si>
    <t>UPS 1500VA</t>
  </si>
  <si>
    <t>Centrální Rack</t>
  </si>
  <si>
    <t>Nastěnný rozvaděč</t>
  </si>
  <si>
    <t xml:space="preserve">normovaná velikost 19“, jednodílný nástěnný rozvaděč min. 12U (š)600x(h)495, Skleněné dveře, bezpečnostní tvrzené sklo, zamykatelné dveře, 2x posuvné vertikální lišty, montáž na zeď. Součástí dodávky bude nezbytný instalační a spojovací materiál. Cena včetně instalace a dopravy. </t>
  </si>
  <si>
    <t>Logování a Monitorování</t>
  </si>
  <si>
    <t>Virtuální apliance - software určený ke sběru dat a jejich ukládání v časové ose min. 3. měs. Logování přístupu uživatelů do sítě umožňující dohledání vazeb IP adresa – čas – uživatel, Spolupracující s Identity Managementem a Radius serverem. Cena včetně instalace, implementace a dopravy.</t>
  </si>
  <si>
    <t>Datové rozvody</t>
  </si>
  <si>
    <t>Agregační switch</t>
  </si>
  <si>
    <t>SFP transceiver 10Gbps</t>
  </si>
  <si>
    <t>Klimatizační jednotka</t>
  </si>
  <si>
    <t>Pol. č.</t>
  </si>
  <si>
    <t>Dodávka a montáž klimatizace (vnitřní a venkovní jednotka), dostatečná pro provoz serverovny při plném provozu na 20 °C dle ČSN, klimatizace je určená pro nepřetržitý provoz serveroven, montáž včetně všech rozvodů, odpadu, přivedení 220 V z hl. rozvaděče, dokumentace, revize, zkoušky.</t>
  </si>
  <si>
    <t>trvalá licence aktuálního serverového OS kompatibilního se stávajícím systémem školy Microsoft Windows Server s licenci pro min. 2x VM, cena včetně licence pro min. 180ks zařízení</t>
  </si>
  <si>
    <t>komplexní antivirový, antimalware, antispyware systém pro koncové body PC/NTB/Tablety- X86/X64/ARM64 ,podpora stahování signatur po dobu min. 5 let, monitoring PC, personální firewall,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 automatické aktualizace na dálku s odl. restartem, licence pro 100 zařízení</t>
  </si>
  <si>
    <t>min. 48x 10/100/1000BASE-T Port a 4x 1G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</si>
  <si>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SFP port, až 370W Class 4 PoE s podporou na min. 24 portech,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</si>
  <si>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</si>
  <si>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 xml:space="preserve">Licence SW pro zálohování a obnovu dodávané virtualizační platformy s možností instalace na dodávaný NAS nebo serverový OS, komponenty a funkcionality pro zálohování a replikaci VM, nástroj s integrovaným plánovačem záloh, snadná obnova VM, aktualizace na dobu 5let. </t>
  </si>
  <si>
    <t>NAS pro montáž do racku max. 1U, Procesor min. 4 jádra, paměť min. 4GB DDR4 možnost až 32GB, min. 4x pozice pro HDD 2,5"/3,5" disky vyměnitelné za provozu. Podpora: RAID 0,1, 5, 6, 10, USB: min. 2 x USB 3.0 port, Ethernet min. 4x 1 GbE, kit pro montáž do racku, 
4ks 3,5" HDD 4TB SATA specifikace Gold určené výrobcem pro NAS provoz 24/7 včetně dopravy, montáže, instalace, odzkoušení</t>
  </si>
  <si>
    <t>záložní zdroj min. 1500VA, Line Interaktivní, porty min. 1x IEC 320 C14 a 4x IEC 320 C13, Net Card. Montáž do Racku max. 2U. Dodávka vč. Instalace, implementace, a dopravy.</t>
  </si>
  <si>
    <t>normovaná velikost 19“, stojanový rozvaděč s krytím IP 20, 42U min. (š)600x(h)1000, 4x posuvné vertikální lišty, Odnímatelné bočnice na Klíč, zamykatelné dveře, Ventilační jednotka s min. 4 ventilátory, 220V/60W, včetně termostatu. Součástí dodávky bude instalační příslušenství: 1ks 19' police 1U/250mm; 1ks 19" rozvodný panel min. 8x230V/10A, přívodní kabel do UPS (IEC320 C14) délky 1,5m, vypínač, indikátor napětí, výška 1U. Dodávka vč. instalace a dopravy.</t>
  </si>
  <si>
    <t>Optické rozvody</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</si>
  <si>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min. 5 let provozu, propustnost firewallu min. 10Gbps, NGFW propustnost minimálně 1 Gbps, Propustnost IPS min. 1,4 Gbps, IPsec VPN min. 6,5 Gbps, NetFlow, bez omezení počtu klientů, min. 1x console port, min. 1x USB port, min. 10x GbE port, Dodávka vč. instalace, implementace a dopravy</t>
  </si>
  <si>
    <t>Konektivita ZŠ Žižkova</t>
  </si>
  <si>
    <t>minimálně 16x 1/10G SFP+ Port a 2x 40G QSFP port, interní AC, Kapacita přepínače min. 480 Gbps, podpora IEEE 802.1X,  IEEE 802.1Q,  IEEE 802.1S, možnost redundantního napájení. Cena včetně instalace, konfigurace a dopravy.</t>
  </si>
  <si>
    <t>wifi 6 AP pro pokrytí WiFi signálem 2,4GHz i 5GHz s plnou podporou norem 802.11a/b/g/n/ac/ax, podpora protokolu IEEE 802.1X, 802.1Q, podpora WPA2, PoE, multi SSID, Centrální správa formou interního virtuálního kontroleru jenž je součásti systému AP, podpora mechanismu izolace klientů, propustnost minimálně 1,2 Gb/s v pásmu 5 GHz (2x2 MIMO) a 574 Mb/s v pásmu 2.4 GHz (2x2 MIMO), min. 1x 10/100/1000 RJ-45 LAN, držák s možností přichycení na zeď i strop. Cena včetně instalace, konfigurace a dopravy.</t>
  </si>
  <si>
    <t>SFP transceiver 1,25Gbps, LR, SM 1310, LC Dupl. DMI, pro propojení Agregačního switche a dodávaných přístupových Switchu, včetně optického patch cordu SM LC/LC Dupl. Min. 1,5m</t>
  </si>
  <si>
    <t>SFP+ transceiver 10Gbps, LR, SM 1310, LC Dupl. DMI.,pro propojení  dodávaného Agregačního switche a Serveru, včetně optického patch cordu SM LC/LC Dupl. min. 2m</t>
  </si>
  <si>
    <t>Klimatizačni jednotka do serverovny, nástěnná s venkovní splitovou jednotkou, pro chlazení místnosti do 60m3,cena  včetně instalace a spuštění.</t>
  </si>
  <si>
    <t>Páteřní opticky rozvod, Kabeláž FTTx FO SM 9/125 G657A, min. 8 vláken, 2x samostatná tras s propojem SC na SC, vedení v el. Instalačních lištách na povrchu stěny, zakončení svařovaním na pigtail s uložením v 19" optické vaně.  Cena včetně instalace, materiálu a práce.</t>
  </si>
  <si>
    <t>Rozvody datové kabeláže Cat 6 pro Budovu TV, 22 datových tras, vedení z patch panelu umístěného v datovém rozvaděči RDA, zakončení 8x datovou dvojzásuvkoua 4 konektorem RJ45, vedeno v el. instalačních lištách na povrchu stěny, včetně nezbytných průrazů a stávební přípomoci. Celková délka tras 960m, průměrná délka trasy je 35m. Cena včetně materiálu a práce.</t>
  </si>
  <si>
    <t>Rozvody datové kabeláže Cat 6 pro Budovu B, 114 datových tras, vedení z patch panelu umístěného v datovém rozvaděči RDA, zakončení 48x datovou dvojzásuvkoua a 18x konektorem RJ45, vedeno v el. instalačních lištách na povrchu stěny, včetně nezbytných průrazů a stávební přípomoci. Celková délka tras 5100m, průměrná délka trasy je 33m. Cena včetně materiálu a práce.</t>
  </si>
  <si>
    <t>Rozvody datové kabeláže Cat 6 pro Budovu A, 150 datových tras, vedení z patch panelu umístěného v datovém rozvaděči RDA, zakončení 66x datovou dvojzásuvkoua a 18x konektorem RJ45, vedeno v el. instalačních lištách na povrchu stěny, včetně nezbytných průrazů a stávební přípomoci. Celková délka tras 6800m, průměrná délka trasy je 28m. Cena včetně materiálu a práce.</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</si>
  <si>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</si>
  <si>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t>
  </si>
  <si>
    <t>Popis - minimální požadavky</t>
  </si>
  <si>
    <t>umístění do Racku, CPU min. 16 jader a min. 23000 bodu dle www.cpubenchmark.net v době podání nabídky, paměť min. 128GB DDR4 a minimálně 4x SSD 960GB SATA s certifikací pro servery, hw řadič s RAID 5 a s min. 4GB baterií zálohovanou cache, minimální LAN porty 4x 1GE a 2x SFP+ 10G, možnost vzdáleného ovládání na HW úrovni s reálným náhledem na instalovaný OS s licenci na min. 3 roky, redundantní zdroj min. 500W, interní TPM 2.0 modul, kit pro montáž do racku, včetně dopravy, montáže, instalace, odzkoušení.
Součástí dodávky serveru budou následující implementační práce: Instalace Virtualizačního OS na dodávaný server pro min. 2x VM, 1x VM s instalací dodávaného serverového OS, migrace stávajícího doménového řešení s konfiguraci dle specifikace Standard konektivity škol.pdf.</t>
  </si>
  <si>
    <t>Academic VMware vSphere Standard nebo obdobný OS pro virtualizaci serveru - počet licencí dle CPU serveru, aktualizace a support dle Standard konektivity škol.pdf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</si>
</sst>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Kč-405]_-;\-* #,##0\ [$Kč-405]_-;_-* &quot;-&quot;??\ [$Kč-405]_-;_-@_-"/>
    <numFmt numFmtId="165" formatCode="#,##0.00\ &quot;Kč&quot;"/>
  </numFmts>
  <fonts count="20" x14ac:knownFonts="1">
    <font>
      <sz val="11"/>
      <color theme="1"/>
      <name val="Calibri"/>
      <family val="2"/>
      <charset val="238"/>
      <scheme val="minor"/>
    </font>
    <font>
      <sz val="10"/>
      <name val="Arial"/>
      <family val="2"/>
      <charset val="238"/>
    </font>
    <font>
      <sz val="8"/>
      <name val="Arial"/>
      <family val="2"/>
      <charset val="238"/>
    </font>
    <font>
      <sz val="11"/>
      <color theme="1"/>
      <name val="Calibri"/>
      <family val="2"/>
      <charset val="238"/>
      <scheme val="minor"/>
    </font>
    <font>
      <b/>
      <sz val="8"/>
      <color theme="0"/>
      <name val="Arial"/>
      <family val="2"/>
      <charset val="238"/>
    </font>
    <font>
      <b/>
      <sz val="8"/>
      <name val="Arial"/>
      <family val="2"/>
      <charset val="238"/>
    </font>
    <font>
      <sz val="8"/>
      <color theme="1"/>
      <name val="Arial"/>
      <family val="2"/>
      <charset val="238"/>
    </font>
    <font>
      <b/>
      <sz val="8"/>
      <color theme="1"/>
      <name val="Arial"/>
      <family val="2"/>
      <charset val="238"/>
    </font>
    <font>
      <i/>
      <sz val="8"/>
      <color rgb="FF3366FF"/>
      <name val="Arial"/>
      <family val="2"/>
      <charset val="238"/>
    </font>
    <font>
      <sz val="8"/>
      <color rgb="FF3366FF"/>
      <name val="Arial"/>
      <family val="2"/>
      <charset val="238"/>
    </font>
    <font>
      <b/>
      <sz val="12"/>
      <color theme="1"/>
      <name val="Arial"/>
      <family val="2"/>
      <charset val="238"/>
    </font>
    <font>
      <b/>
      <sz val="16"/>
      <color theme="0"/>
      <name val="Arial"/>
      <family val="2"/>
      <charset val="238"/>
    </font>
    <font>
      <b/>
      <sz val="9"/>
      <color theme="1"/>
      <name val="Calibri"/>
      <family val="2"/>
      <charset val="238"/>
      <scheme val="minor"/>
    </font>
    <font>
      <sz val="9"/>
      <color theme="1"/>
      <name val="Arial"/>
      <family val="2"/>
      <charset val="238"/>
    </font>
    <font>
      <sz val="11"/>
      <color theme="1"/>
      <name val="Arial"/>
      <family val="2"/>
      <charset val="238"/>
    </font>
    <font>
      <sz val="9"/>
      <name val="Calibri"/>
      <family val="2"/>
      <charset val="238"/>
      <scheme val="minor"/>
    </font>
    <font>
      <b/>
      <sz val="10"/>
      <color theme="1"/>
      <name val="Calibri"/>
      <family val="2"/>
      <charset val="238"/>
      <scheme val="minor"/>
    </font>
    <font>
      <sz val="9"/>
      <color theme="1"/>
      <name val="Calibri"/>
      <family val="2"/>
      <charset val="238"/>
      <scheme val="minor"/>
    </font>
    <font>
      <sz val="8"/>
      <color theme="1"/>
      <name val="Calibri"/>
      <family val="2"/>
      <charset val="238"/>
      <scheme val="minor"/>
    </font>
    <font>
      <b/>
      <sz val="10"/>
      <name val="Calibri"/>
      <family val="2"/>
      <charset val="238"/>
      <scheme val="minor"/>
    </font>
  </fonts>
  <fills count="8">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3" fillId="0" borderId="0"/>
    <xf numFmtId="0" fontId="1" fillId="0" borderId="0"/>
  </cellStyleXfs>
  <cellXfs count="50">
    <xf numFmtId="0" fontId="0" fillId="0" borderId="0" xfId="0"/>
    <xf numFmtId="0" fontId="0" fillId="0" borderId="0" xfId="0" applyAlignment="1">
      <alignment horizontal="center"/>
    </xf>
    <xf numFmtId="0" fontId="0" fillId="0" borderId="0" xfId="0"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7" fillId="5" borderId="9" xfId="0" applyFont="1" applyFill="1" applyBorder="1" applyAlignment="1">
      <alignment horizontal="center" vertical="center"/>
    </xf>
    <xf numFmtId="3" fontId="4" fillId="5" borderId="3" xfId="1" applyNumberFormat="1" applyFont="1" applyFill="1" applyBorder="1" applyAlignment="1">
      <alignment horizontal="center" vertical="center" wrapText="1"/>
    </xf>
    <xf numFmtId="3" fontId="4" fillId="5" borderId="5" xfId="1"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6" borderId="16" xfId="0" applyFont="1" applyFill="1" applyBorder="1" applyAlignment="1">
      <alignment horizontal="center" vertical="center" wrapText="1"/>
    </xf>
    <xf numFmtId="0" fontId="8" fillId="6" borderId="12" xfId="0" applyFont="1" applyFill="1" applyBorder="1" applyAlignment="1">
      <alignment vertical="center"/>
    </xf>
    <xf numFmtId="0" fontId="9" fillId="6" borderId="12" xfId="0" applyFont="1" applyFill="1" applyBorder="1" applyAlignment="1">
      <alignment vertical="center"/>
    </xf>
    <xf numFmtId="0" fontId="12" fillId="3" borderId="12" xfId="0" applyFont="1" applyFill="1" applyBorder="1" applyAlignment="1">
      <alignment vertical="center" wrapText="1"/>
    </xf>
    <xf numFmtId="164" fontId="2" fillId="3" borderId="1" xfId="1" applyNumberFormat="1" applyFont="1" applyFill="1" applyBorder="1" applyAlignment="1">
      <alignment vertical="center" wrapText="1"/>
    </xf>
    <xf numFmtId="165" fontId="2" fillId="0" borderId="1" xfId="1" applyNumberFormat="1" applyFont="1" applyBorder="1" applyAlignment="1">
      <alignment horizontal="center" vertical="center" wrapText="1"/>
    </xf>
    <xf numFmtId="165" fontId="2" fillId="0" borderId="7" xfId="1" applyNumberFormat="1" applyFont="1" applyBorder="1" applyAlignment="1">
      <alignment horizontal="center" vertical="center" wrapText="1"/>
    </xf>
    <xf numFmtId="165" fontId="5" fillId="0" borderId="7" xfId="1"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0" fontId="15" fillId="0" borderId="17" xfId="0" applyFont="1" applyBorder="1" applyAlignment="1">
      <alignment vertical="center" wrapText="1"/>
    </xf>
    <xf numFmtId="0" fontId="17" fillId="0" borderId="10" xfId="0" applyFont="1" applyBorder="1" applyAlignment="1">
      <alignment horizontal="center" vertical="center" wrapText="1"/>
    </xf>
    <xf numFmtId="0" fontId="17" fillId="0" borderId="1" xfId="0" applyFont="1" applyBorder="1" applyAlignment="1">
      <alignment vertical="center" wrapText="1"/>
    </xf>
    <xf numFmtId="0" fontId="16" fillId="0" borderId="19" xfId="0" applyFont="1" applyBorder="1" applyAlignment="1">
      <alignment horizontal="center" vertical="center"/>
    </xf>
    <xf numFmtId="0" fontId="19" fillId="6" borderId="22" xfId="3" applyFont="1" applyFill="1" applyBorder="1" applyAlignment="1">
      <alignment horizontal="center" vertical="center" wrapText="1"/>
    </xf>
    <xf numFmtId="0" fontId="18" fillId="7" borderId="22" xfId="0" applyFont="1" applyFill="1" applyBorder="1" applyAlignment="1">
      <alignment horizontal="center" vertical="center"/>
    </xf>
    <xf numFmtId="0" fontId="16" fillId="0" borderId="23" xfId="0" applyFont="1" applyBorder="1" applyAlignment="1">
      <alignment horizontal="center" vertical="center"/>
    </xf>
    <xf numFmtId="0" fontId="2" fillId="0" borderId="24" xfId="0" applyFont="1" applyBorder="1" applyAlignment="1">
      <alignment horizontal="center" vertical="center"/>
    </xf>
    <xf numFmtId="164" fontId="2" fillId="3" borderId="24" xfId="1" applyNumberFormat="1" applyFont="1" applyFill="1" applyBorder="1" applyAlignment="1">
      <alignment vertical="center" wrapText="1"/>
    </xf>
    <xf numFmtId="165" fontId="2" fillId="0" borderId="24" xfId="1" applyNumberFormat="1" applyFont="1" applyBorder="1" applyAlignment="1">
      <alignment horizontal="center" vertical="center" wrapText="1"/>
    </xf>
    <xf numFmtId="0" fontId="12" fillId="3" borderId="25" xfId="0" applyFont="1" applyFill="1" applyBorder="1" applyAlignment="1">
      <alignment vertical="center" wrapText="1"/>
    </xf>
    <xf numFmtId="0" fontId="17" fillId="0" borderId="24" xfId="0" applyFont="1" applyBorder="1" applyAlignment="1">
      <alignment horizontal="center" vertical="center" wrapText="1"/>
    </xf>
    <xf numFmtId="0" fontId="17" fillId="0" borderId="24" xfId="0" applyFont="1" applyBorder="1" applyAlignment="1">
      <alignment horizontal="left" vertical="center" wrapText="1"/>
    </xf>
    <xf numFmtId="0" fontId="14" fillId="3" borderId="0" xfId="0" applyFont="1" applyFill="1" applyAlignment="1">
      <alignment horizontal="center" vertical="center" wrapText="1"/>
    </xf>
    <xf numFmtId="0" fontId="0" fillId="4" borderId="20" xfId="0" applyFill="1" applyBorder="1" applyAlignment="1">
      <alignment horizontal="center" vertical="center"/>
    </xf>
    <xf numFmtId="0" fontId="0" fillId="4" borderId="8" xfId="0" applyFill="1" applyBorder="1" applyAlignment="1">
      <alignment horizontal="center" vertical="center"/>
    </xf>
    <xf numFmtId="0" fontId="0" fillId="4" borderId="18" xfId="0" applyFill="1" applyBorder="1" applyAlignment="1">
      <alignment horizontal="center" vertical="center"/>
    </xf>
    <xf numFmtId="0" fontId="0" fillId="4" borderId="17" xfId="0" applyFill="1" applyBorder="1" applyAlignment="1">
      <alignment horizontal="center" vertical="center"/>
    </xf>
    <xf numFmtId="0" fontId="0" fillId="4" borderId="21" xfId="0" applyFill="1" applyBorder="1" applyAlignment="1">
      <alignment horizontal="center" vertical="center"/>
    </xf>
    <xf numFmtId="0" fontId="0" fillId="4" borderId="10" xfId="0" applyFill="1" applyBorder="1" applyAlignment="1">
      <alignment horizontal="center" vertical="center"/>
    </xf>
    <xf numFmtId="165" fontId="13" fillId="4" borderId="1"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7" fillId="4" borderId="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6"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4" xfId="0" applyFont="1" applyFill="1" applyBorder="1" applyAlignment="1">
      <alignment horizontal="center" vertical="center" wrapText="1"/>
    </xf>
    <xf numFmtId="3" fontId="4" fillId="5" borderId="14" xfId="1" applyNumberFormat="1" applyFont="1" applyFill="1" applyBorder="1" applyAlignment="1">
      <alignment horizontal="center" vertical="center" wrapText="1"/>
    </xf>
    <xf numFmtId="3" fontId="4" fillId="5" borderId="4" xfId="1" applyNumberFormat="1" applyFont="1" applyFill="1" applyBorder="1" applyAlignment="1">
      <alignment horizontal="center" vertical="center" wrapText="1"/>
    </xf>
  </cellXfs>
  <cellStyles count="4">
    <cellStyle name="Normální" xfId="0" builtinId="0"/>
    <cellStyle name="Normální 10" xfId="3" xr:uid="{00000000-0005-0000-0000-000001000000}"/>
    <cellStyle name="normální 2" xfId="1" xr:uid="{00000000-0005-0000-0000-000002000000}"/>
    <cellStyle name="Normální 5"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
  <sheetViews>
    <sheetView tabSelected="1" zoomScaleNormal="100" workbookViewId="0">
      <selection activeCell="F6" sqref="F6"/>
    </sheetView>
  </sheetViews>
  <sheetFormatPr defaultRowHeight="14.5" x14ac:dyDescent="0.35"/>
  <cols>
    <col min="2" max="2" width="24.26953125" style="2" customWidth="1"/>
    <col min="3" max="3" width="104.26953125" customWidth="1"/>
    <col min="4" max="4" width="6.26953125" style="1" customWidth="1"/>
    <col min="5" max="5" width="7.54296875" style="1" customWidth="1"/>
    <col min="6" max="6" width="12.7265625" style="1" customWidth="1"/>
    <col min="7" max="7" width="16" style="1" customWidth="1"/>
    <col min="8" max="8" width="13.26953125" style="1" customWidth="1"/>
    <col min="9" max="9" width="19.81640625" style="1" customWidth="1"/>
    <col min="10" max="10" width="22.26953125" customWidth="1"/>
  </cols>
  <sheetData>
    <row r="1" spans="1:10" ht="52.9" customHeight="1" x14ac:dyDescent="0.35">
      <c r="B1" s="40" t="s">
        <v>14</v>
      </c>
      <c r="C1" s="40"/>
      <c r="D1" s="40"/>
      <c r="E1" s="40"/>
      <c r="F1" s="40"/>
      <c r="G1" s="40"/>
      <c r="H1" s="40"/>
      <c r="I1" s="40"/>
      <c r="J1" s="40"/>
    </row>
    <row r="2" spans="1:10" ht="15" customHeight="1" x14ac:dyDescent="0.35">
      <c r="A2" s="39"/>
      <c r="B2" s="44" t="s">
        <v>48</v>
      </c>
      <c r="C2" s="44"/>
      <c r="D2" s="44"/>
      <c r="E2" s="44"/>
      <c r="F2" s="44"/>
      <c r="G2" s="44"/>
      <c r="H2" s="44"/>
      <c r="I2" s="44"/>
      <c r="J2" s="44"/>
    </row>
    <row r="3" spans="1:10" ht="15.75" customHeight="1" thickBot="1" x14ac:dyDescent="0.4">
      <c r="A3" s="39"/>
      <c r="B3" s="45"/>
      <c r="C3" s="45"/>
      <c r="D3" s="45"/>
      <c r="E3" s="45"/>
      <c r="F3" s="45"/>
      <c r="G3" s="45"/>
      <c r="H3" s="45"/>
      <c r="I3" s="45"/>
      <c r="J3" s="45"/>
    </row>
    <row r="4" spans="1:10" ht="35.25" customHeight="1" thickBot="1" x14ac:dyDescent="0.4">
      <c r="A4" s="22" t="s">
        <v>35</v>
      </c>
      <c r="B4" s="5" t="s">
        <v>5</v>
      </c>
      <c r="C4" s="46" t="s">
        <v>60</v>
      </c>
      <c r="D4" s="47"/>
      <c r="E4" s="6" t="s">
        <v>0</v>
      </c>
      <c r="F4" s="48" t="s">
        <v>1</v>
      </c>
      <c r="G4" s="49"/>
      <c r="H4" s="6" t="s">
        <v>2</v>
      </c>
      <c r="I4" s="7" t="s">
        <v>3</v>
      </c>
      <c r="J4" s="9" t="s">
        <v>6</v>
      </c>
    </row>
    <row r="5" spans="1:10" ht="28.5" customHeight="1" thickBot="1" x14ac:dyDescent="0.4">
      <c r="A5" s="23"/>
      <c r="B5" s="41" t="s">
        <v>7</v>
      </c>
      <c r="C5" s="42"/>
      <c r="D5" s="42"/>
      <c r="E5" s="42"/>
      <c r="F5" s="42"/>
      <c r="G5" s="42"/>
      <c r="H5" s="42"/>
      <c r="I5" s="42"/>
      <c r="J5" s="43"/>
    </row>
    <row r="6" spans="1:10" ht="75" customHeight="1" x14ac:dyDescent="0.35">
      <c r="A6" s="24">
        <v>1</v>
      </c>
      <c r="B6" s="3" t="s">
        <v>8</v>
      </c>
      <c r="C6" s="18" t="s">
        <v>47</v>
      </c>
      <c r="D6" s="25" t="s">
        <v>10</v>
      </c>
      <c r="E6" s="25">
        <v>1</v>
      </c>
      <c r="F6" s="26"/>
      <c r="G6" s="27">
        <f t="shared" ref="G6:G30" si="0">ABS(E6*F6)</f>
        <v>0</v>
      </c>
      <c r="H6" s="15">
        <f t="shared" ref="H6:H30" si="1">ABS(I6-G6)</f>
        <v>0</v>
      </c>
      <c r="I6" s="16">
        <f>ABS(G6*1.21)</f>
        <v>0</v>
      </c>
      <c r="J6" s="28" t="s">
        <v>11</v>
      </c>
    </row>
    <row r="7" spans="1:10" ht="222.5" customHeight="1" thickBot="1" x14ac:dyDescent="0.4">
      <c r="A7" s="21">
        <v>2</v>
      </c>
      <c r="B7" s="29" t="s">
        <v>58</v>
      </c>
      <c r="C7" s="30" t="s">
        <v>59</v>
      </c>
      <c r="D7" s="25" t="s">
        <v>10</v>
      </c>
      <c r="E7" s="25">
        <v>1</v>
      </c>
      <c r="F7" s="26"/>
      <c r="G7" s="27">
        <f t="shared" ref="G7" si="2">ABS(E7*F7)</f>
        <v>0</v>
      </c>
      <c r="H7" s="15">
        <f t="shared" ref="H7" si="3">ABS(I7-G7)</f>
        <v>0</v>
      </c>
      <c r="I7" s="16">
        <f>ABS(G7*1.21)</f>
        <v>0</v>
      </c>
      <c r="J7" s="28" t="s">
        <v>11</v>
      </c>
    </row>
    <row r="8" spans="1:10" ht="85.5" customHeight="1" x14ac:dyDescent="0.35">
      <c r="A8" s="24">
        <v>3</v>
      </c>
      <c r="B8" s="4" t="s">
        <v>9</v>
      </c>
      <c r="C8" s="18" t="s">
        <v>61</v>
      </c>
      <c r="D8" s="8" t="s">
        <v>10</v>
      </c>
      <c r="E8" s="8">
        <v>1</v>
      </c>
      <c r="F8" s="13"/>
      <c r="G8" s="14">
        <f t="shared" si="0"/>
        <v>0</v>
      </c>
      <c r="H8" s="14">
        <f t="shared" si="1"/>
        <v>0</v>
      </c>
      <c r="I8" s="17">
        <f t="shared" ref="I8:I30" si="4">ABS(G8*1.21)</f>
        <v>0</v>
      </c>
      <c r="J8" s="12" t="s">
        <v>11</v>
      </c>
    </row>
    <row r="9" spans="1:10" ht="36.5" thickBot="1" x14ac:dyDescent="0.4">
      <c r="A9" s="21">
        <v>4</v>
      </c>
      <c r="B9" s="19" t="s">
        <v>15</v>
      </c>
      <c r="C9" s="18" t="s">
        <v>37</v>
      </c>
      <c r="D9" s="8" t="s">
        <v>10</v>
      </c>
      <c r="E9" s="8">
        <v>1</v>
      </c>
      <c r="F9" s="13"/>
      <c r="G9" s="14">
        <f t="shared" ref="G9" si="5">ABS(E9*F9)</f>
        <v>0</v>
      </c>
      <c r="H9" s="14">
        <f t="shared" ref="H9" si="6">ABS(I9-G9)</f>
        <v>0</v>
      </c>
      <c r="I9" s="17">
        <f t="shared" ref="I9" si="7">ABS(G9*1.21)</f>
        <v>0</v>
      </c>
      <c r="J9" s="12" t="s">
        <v>11</v>
      </c>
    </row>
    <row r="10" spans="1:10" ht="36" x14ac:dyDescent="0.35">
      <c r="A10" s="24">
        <v>5</v>
      </c>
      <c r="B10" s="19" t="s">
        <v>16</v>
      </c>
      <c r="C10" s="20" t="s">
        <v>62</v>
      </c>
      <c r="D10" s="8" t="s">
        <v>4</v>
      </c>
      <c r="E10" s="8">
        <v>1</v>
      </c>
      <c r="F10" s="13"/>
      <c r="G10" s="14">
        <f t="shared" ref="G10" si="8">ABS(E10*F10)</f>
        <v>0</v>
      </c>
      <c r="H10" s="14">
        <f t="shared" ref="H10" si="9">ABS(I10-G10)</f>
        <v>0</v>
      </c>
      <c r="I10" s="17">
        <f t="shared" ref="I10" si="10">ABS(G10*1.21)</f>
        <v>0</v>
      </c>
      <c r="J10" s="12" t="s">
        <v>11</v>
      </c>
    </row>
    <row r="11" spans="1:10" ht="65.25" customHeight="1" thickBot="1" x14ac:dyDescent="0.4">
      <c r="A11" s="21">
        <v>6</v>
      </c>
      <c r="B11" s="19" t="s">
        <v>17</v>
      </c>
      <c r="C11" s="18" t="s">
        <v>38</v>
      </c>
      <c r="D11" s="8" t="s">
        <v>10</v>
      </c>
      <c r="E11" s="8">
        <v>1</v>
      </c>
      <c r="F11" s="13"/>
      <c r="G11" s="14">
        <f t="shared" si="0"/>
        <v>0</v>
      </c>
      <c r="H11" s="14">
        <f t="shared" si="1"/>
        <v>0</v>
      </c>
      <c r="I11" s="17">
        <f t="shared" si="4"/>
        <v>0</v>
      </c>
      <c r="J11" s="12" t="s">
        <v>11</v>
      </c>
    </row>
    <row r="12" spans="1:10" ht="36" x14ac:dyDescent="0.35">
      <c r="A12" s="24">
        <v>7</v>
      </c>
      <c r="B12" s="19" t="s">
        <v>32</v>
      </c>
      <c r="C12" s="18" t="s">
        <v>49</v>
      </c>
      <c r="D12" s="8" t="s">
        <v>4</v>
      </c>
      <c r="E12" s="8">
        <v>1</v>
      </c>
      <c r="F12" s="13"/>
      <c r="G12" s="14">
        <f t="shared" si="0"/>
        <v>0</v>
      </c>
      <c r="H12" s="14">
        <f t="shared" si="1"/>
        <v>0</v>
      </c>
      <c r="I12" s="17">
        <f t="shared" si="4"/>
        <v>0</v>
      </c>
      <c r="J12" s="12" t="s">
        <v>11</v>
      </c>
    </row>
    <row r="13" spans="1:10" ht="53" customHeight="1" thickBot="1" x14ac:dyDescent="0.4">
      <c r="A13" s="21">
        <v>8</v>
      </c>
      <c r="B13" s="19" t="s">
        <v>18</v>
      </c>
      <c r="C13" s="18" t="s">
        <v>39</v>
      </c>
      <c r="D13" s="8" t="s">
        <v>4</v>
      </c>
      <c r="E13" s="8">
        <v>7</v>
      </c>
      <c r="F13" s="13"/>
      <c r="G13" s="14">
        <f t="shared" ref="G13" si="11">ABS(E13*F13)</f>
        <v>0</v>
      </c>
      <c r="H13" s="14">
        <f t="shared" ref="H13" si="12">ABS(I13-G13)</f>
        <v>0</v>
      </c>
      <c r="I13" s="17">
        <f t="shared" ref="I13" si="13">ABS(G13*1.21)</f>
        <v>0</v>
      </c>
      <c r="J13" s="12" t="s">
        <v>11</v>
      </c>
    </row>
    <row r="14" spans="1:10" ht="56.5" customHeight="1" x14ac:dyDescent="0.35">
      <c r="A14" s="24">
        <v>9</v>
      </c>
      <c r="B14" s="19" t="s">
        <v>19</v>
      </c>
      <c r="C14" s="18" t="s">
        <v>40</v>
      </c>
      <c r="D14" s="8" t="s">
        <v>4</v>
      </c>
      <c r="E14" s="8">
        <v>3</v>
      </c>
      <c r="F14" s="13"/>
      <c r="G14" s="14">
        <f t="shared" si="0"/>
        <v>0</v>
      </c>
      <c r="H14" s="14">
        <f t="shared" si="1"/>
        <v>0</v>
      </c>
      <c r="I14" s="17">
        <f t="shared" si="4"/>
        <v>0</v>
      </c>
      <c r="J14" s="12" t="s">
        <v>11</v>
      </c>
    </row>
    <row r="15" spans="1:10" ht="60.5" customHeight="1" thickBot="1" x14ac:dyDescent="0.4">
      <c r="A15" s="21">
        <v>10</v>
      </c>
      <c r="B15" s="19" t="s">
        <v>20</v>
      </c>
      <c r="C15" s="18" t="s">
        <v>41</v>
      </c>
      <c r="D15" s="8" t="s">
        <v>4</v>
      </c>
      <c r="E15" s="8">
        <v>1</v>
      </c>
      <c r="F15" s="13"/>
      <c r="G15" s="14">
        <f t="shared" si="0"/>
        <v>0</v>
      </c>
      <c r="H15" s="14">
        <f t="shared" si="1"/>
        <v>0</v>
      </c>
      <c r="I15" s="17">
        <f t="shared" si="4"/>
        <v>0</v>
      </c>
      <c r="J15" s="12" t="s">
        <v>11</v>
      </c>
    </row>
    <row r="16" spans="1:10" ht="36" x14ac:dyDescent="0.35">
      <c r="A16" s="24">
        <v>11</v>
      </c>
      <c r="B16" s="19" t="s">
        <v>33</v>
      </c>
      <c r="C16" s="18" t="s">
        <v>52</v>
      </c>
      <c r="D16" s="8" t="s">
        <v>4</v>
      </c>
      <c r="E16" s="8">
        <v>2</v>
      </c>
      <c r="F16" s="13"/>
      <c r="G16" s="14">
        <f t="shared" ref="G16" si="14">ABS(E16*F16)</f>
        <v>0</v>
      </c>
      <c r="H16" s="14">
        <f t="shared" ref="H16" si="15">ABS(I16-G16)</f>
        <v>0</v>
      </c>
      <c r="I16" s="17">
        <f t="shared" ref="I16" si="16">ABS(G16*1.21)</f>
        <v>0</v>
      </c>
      <c r="J16" s="12" t="s">
        <v>11</v>
      </c>
    </row>
    <row r="17" spans="1:10" ht="36.5" thickBot="1" x14ac:dyDescent="0.4">
      <c r="A17" s="21">
        <v>12</v>
      </c>
      <c r="B17" s="19" t="s">
        <v>21</v>
      </c>
      <c r="C17" s="18" t="s">
        <v>51</v>
      </c>
      <c r="D17" s="8" t="s">
        <v>4</v>
      </c>
      <c r="E17" s="8">
        <v>22</v>
      </c>
      <c r="F17" s="13"/>
      <c r="G17" s="14">
        <f t="shared" si="0"/>
        <v>0</v>
      </c>
      <c r="H17" s="14">
        <f t="shared" si="1"/>
        <v>0</v>
      </c>
      <c r="I17" s="17">
        <f t="shared" si="4"/>
        <v>0</v>
      </c>
      <c r="J17" s="12" t="s">
        <v>11</v>
      </c>
    </row>
    <row r="18" spans="1:10" ht="64" customHeight="1" x14ac:dyDescent="0.35">
      <c r="A18" s="24">
        <v>13</v>
      </c>
      <c r="B18" s="19" t="s">
        <v>22</v>
      </c>
      <c r="C18" s="18" t="s">
        <v>50</v>
      </c>
      <c r="D18" s="8" t="s">
        <v>4</v>
      </c>
      <c r="E18" s="8">
        <v>40</v>
      </c>
      <c r="F18" s="13"/>
      <c r="G18" s="14">
        <f t="shared" si="0"/>
        <v>0</v>
      </c>
      <c r="H18" s="14">
        <f t="shared" si="1"/>
        <v>0</v>
      </c>
      <c r="I18" s="17">
        <f t="shared" si="4"/>
        <v>0</v>
      </c>
      <c r="J18" s="12" t="s">
        <v>11</v>
      </c>
    </row>
    <row r="19" spans="1:10" ht="42" customHeight="1" thickBot="1" x14ac:dyDescent="0.4">
      <c r="A19" s="21">
        <v>14</v>
      </c>
      <c r="B19" s="19" t="s">
        <v>23</v>
      </c>
      <c r="C19" s="18" t="s">
        <v>43</v>
      </c>
      <c r="D19" s="8" t="s">
        <v>10</v>
      </c>
      <c r="E19" s="8">
        <v>1</v>
      </c>
      <c r="F19" s="13"/>
      <c r="G19" s="14">
        <f t="shared" si="0"/>
        <v>0</v>
      </c>
      <c r="H19" s="14">
        <f t="shared" si="1"/>
        <v>0</v>
      </c>
      <c r="I19" s="17">
        <f t="shared" si="4"/>
        <v>0</v>
      </c>
      <c r="J19" s="12" t="s">
        <v>11</v>
      </c>
    </row>
    <row r="20" spans="1:10" ht="36" x14ac:dyDescent="0.35">
      <c r="A20" s="24">
        <v>15</v>
      </c>
      <c r="B20" s="19" t="s">
        <v>24</v>
      </c>
      <c r="C20" s="18" t="s">
        <v>42</v>
      </c>
      <c r="D20" s="8" t="s">
        <v>4</v>
      </c>
      <c r="E20" s="8">
        <v>1</v>
      </c>
      <c r="F20" s="13"/>
      <c r="G20" s="14">
        <f t="shared" si="0"/>
        <v>0</v>
      </c>
      <c r="H20" s="14">
        <f t="shared" si="1"/>
        <v>0</v>
      </c>
      <c r="I20" s="17">
        <f t="shared" si="4"/>
        <v>0</v>
      </c>
      <c r="J20" s="12" t="s">
        <v>11</v>
      </c>
    </row>
    <row r="21" spans="1:10" ht="36.5" thickBot="1" x14ac:dyDescent="0.4">
      <c r="A21" s="21">
        <v>16</v>
      </c>
      <c r="B21" s="19" t="s">
        <v>25</v>
      </c>
      <c r="C21" s="18" t="s">
        <v>44</v>
      </c>
      <c r="D21" s="8" t="s">
        <v>4</v>
      </c>
      <c r="E21" s="8">
        <v>1</v>
      </c>
      <c r="F21" s="13"/>
      <c r="G21" s="14">
        <f t="shared" si="0"/>
        <v>0</v>
      </c>
      <c r="H21" s="14">
        <f t="shared" si="1"/>
        <v>0</v>
      </c>
      <c r="I21" s="17">
        <f t="shared" si="4"/>
        <v>0</v>
      </c>
      <c r="J21" s="12" t="s">
        <v>11</v>
      </c>
    </row>
    <row r="22" spans="1:10" ht="51.75" customHeight="1" x14ac:dyDescent="0.35">
      <c r="A22" s="24">
        <v>17</v>
      </c>
      <c r="B22" s="19" t="s">
        <v>26</v>
      </c>
      <c r="C22" s="18" t="s">
        <v>45</v>
      </c>
      <c r="D22" s="8" t="s">
        <v>4</v>
      </c>
      <c r="E22" s="8">
        <v>1</v>
      </c>
      <c r="F22" s="13"/>
      <c r="G22" s="14">
        <f t="shared" si="0"/>
        <v>0</v>
      </c>
      <c r="H22" s="14">
        <f t="shared" si="1"/>
        <v>0</v>
      </c>
      <c r="I22" s="17">
        <f t="shared" si="4"/>
        <v>0</v>
      </c>
      <c r="J22" s="10"/>
    </row>
    <row r="23" spans="1:10" ht="51.75" customHeight="1" thickBot="1" x14ac:dyDescent="0.4">
      <c r="A23" s="21">
        <v>18</v>
      </c>
      <c r="B23" s="19" t="s">
        <v>34</v>
      </c>
      <c r="C23" s="18" t="s">
        <v>36</v>
      </c>
      <c r="D23" s="8" t="s">
        <v>4</v>
      </c>
      <c r="E23" s="8">
        <v>1</v>
      </c>
      <c r="F23" s="13"/>
      <c r="G23" s="14">
        <f t="shared" ref="G23" si="17">ABS(E23*F23)</f>
        <v>0</v>
      </c>
      <c r="H23" s="14">
        <f t="shared" ref="H23" si="18">ABS(I23-G23)</f>
        <v>0</v>
      </c>
      <c r="I23" s="17">
        <f t="shared" ref="I23" si="19">ABS(G23*1.21)</f>
        <v>0</v>
      </c>
      <c r="J23" s="10"/>
    </row>
    <row r="24" spans="1:10" ht="44.5" customHeight="1" x14ac:dyDescent="0.35">
      <c r="A24" s="24">
        <v>19</v>
      </c>
      <c r="B24" s="19" t="s">
        <v>27</v>
      </c>
      <c r="C24" s="18" t="s">
        <v>28</v>
      </c>
      <c r="D24" s="8" t="s">
        <v>4</v>
      </c>
      <c r="E24" s="8">
        <v>2</v>
      </c>
      <c r="F24" s="13"/>
      <c r="G24" s="14">
        <f t="shared" si="0"/>
        <v>0</v>
      </c>
      <c r="H24" s="14">
        <f t="shared" si="1"/>
        <v>0</v>
      </c>
      <c r="I24" s="17">
        <f t="shared" si="4"/>
        <v>0</v>
      </c>
      <c r="J24" s="10"/>
    </row>
    <row r="25" spans="1:10" ht="52.5" customHeight="1" thickBot="1" x14ac:dyDescent="0.4">
      <c r="A25" s="21">
        <v>20</v>
      </c>
      <c r="B25" s="19" t="s">
        <v>29</v>
      </c>
      <c r="C25" s="18" t="s">
        <v>30</v>
      </c>
      <c r="D25" s="8" t="s">
        <v>10</v>
      </c>
      <c r="E25" s="8">
        <v>1</v>
      </c>
      <c r="F25" s="13"/>
      <c r="G25" s="14">
        <f t="shared" si="0"/>
        <v>0</v>
      </c>
      <c r="H25" s="14">
        <f t="shared" si="1"/>
        <v>0</v>
      </c>
      <c r="I25" s="17">
        <f t="shared" si="4"/>
        <v>0</v>
      </c>
      <c r="J25" s="10"/>
    </row>
    <row r="26" spans="1:10" ht="50.5" customHeight="1" x14ac:dyDescent="0.35">
      <c r="A26" s="24">
        <v>21</v>
      </c>
      <c r="B26" s="19" t="s">
        <v>31</v>
      </c>
      <c r="C26" s="18" t="s">
        <v>57</v>
      </c>
      <c r="D26" s="8" t="s">
        <v>10</v>
      </c>
      <c r="E26" s="8">
        <v>1</v>
      </c>
      <c r="F26" s="13"/>
      <c r="G26" s="14">
        <f t="shared" ref="G26:G28" si="20">ABS(E26*F26)</f>
        <v>0</v>
      </c>
      <c r="H26" s="14">
        <f t="shared" ref="H26:H28" si="21">ABS(I26-G26)</f>
        <v>0</v>
      </c>
      <c r="I26" s="17">
        <f t="shared" ref="I26:I28" si="22">ABS(G26*1.21)</f>
        <v>0</v>
      </c>
      <c r="J26" s="11"/>
    </row>
    <row r="27" spans="1:10" ht="54" customHeight="1" thickBot="1" x14ac:dyDescent="0.4">
      <c r="A27" s="21">
        <v>22</v>
      </c>
      <c r="B27" s="19" t="s">
        <v>31</v>
      </c>
      <c r="C27" s="18" t="s">
        <v>56</v>
      </c>
      <c r="D27" s="8" t="s">
        <v>10</v>
      </c>
      <c r="E27" s="8">
        <v>1</v>
      </c>
      <c r="F27" s="13"/>
      <c r="G27" s="14">
        <f t="shared" si="20"/>
        <v>0</v>
      </c>
      <c r="H27" s="14">
        <f t="shared" si="21"/>
        <v>0</v>
      </c>
      <c r="I27" s="17">
        <f t="shared" si="22"/>
        <v>0</v>
      </c>
      <c r="J27" s="11"/>
    </row>
    <row r="28" spans="1:10" ht="44.25" customHeight="1" x14ac:dyDescent="0.35">
      <c r="A28" s="24">
        <v>23</v>
      </c>
      <c r="B28" s="19" t="s">
        <v>31</v>
      </c>
      <c r="C28" s="18" t="s">
        <v>55</v>
      </c>
      <c r="D28" s="8" t="s">
        <v>10</v>
      </c>
      <c r="E28" s="8">
        <v>1</v>
      </c>
      <c r="F28" s="13"/>
      <c r="G28" s="14">
        <f t="shared" si="20"/>
        <v>0</v>
      </c>
      <c r="H28" s="14">
        <f t="shared" si="21"/>
        <v>0</v>
      </c>
      <c r="I28" s="17">
        <f t="shared" si="22"/>
        <v>0</v>
      </c>
      <c r="J28" s="11"/>
    </row>
    <row r="29" spans="1:10" ht="42.75" customHeight="1" x14ac:dyDescent="0.35">
      <c r="A29" s="21">
        <v>24</v>
      </c>
      <c r="B29" s="19" t="s">
        <v>46</v>
      </c>
      <c r="C29" s="18" t="s">
        <v>54</v>
      </c>
      <c r="D29" s="8" t="s">
        <v>10</v>
      </c>
      <c r="E29" s="8">
        <v>1</v>
      </c>
      <c r="F29" s="13"/>
      <c r="G29" s="14">
        <f t="shared" si="0"/>
        <v>0</v>
      </c>
      <c r="H29" s="14">
        <f t="shared" si="1"/>
        <v>0</v>
      </c>
      <c r="I29" s="17">
        <f t="shared" si="4"/>
        <v>0</v>
      </c>
      <c r="J29" s="11"/>
    </row>
    <row r="30" spans="1:10" ht="42.75" customHeight="1" x14ac:dyDescent="0.35">
      <c r="A30" s="21">
        <v>25</v>
      </c>
      <c r="B30" s="19" t="s">
        <v>34</v>
      </c>
      <c r="C30" s="18" t="s">
        <v>53</v>
      </c>
      <c r="D30" s="8" t="s">
        <v>10</v>
      </c>
      <c r="E30" s="8">
        <v>1</v>
      </c>
      <c r="F30" s="13"/>
      <c r="G30" s="14">
        <f t="shared" si="0"/>
        <v>0</v>
      </c>
      <c r="H30" s="14">
        <f t="shared" si="1"/>
        <v>0</v>
      </c>
      <c r="I30" s="17">
        <f t="shared" si="4"/>
        <v>0</v>
      </c>
      <c r="J30" s="11"/>
    </row>
    <row r="31" spans="1:10" x14ac:dyDescent="0.35">
      <c r="B31" s="32" t="s">
        <v>12</v>
      </c>
      <c r="C31" s="33"/>
      <c r="D31" s="33"/>
      <c r="E31" s="33"/>
      <c r="F31" s="34"/>
      <c r="G31" s="38">
        <f>SUM(G6:G30)</f>
        <v>0</v>
      </c>
      <c r="H31" s="38">
        <f>SUM(H6:H30)</f>
        <v>0</v>
      </c>
      <c r="I31" s="38">
        <f>SUM(I6:I30)</f>
        <v>0</v>
      </c>
    </row>
    <row r="32" spans="1:10" x14ac:dyDescent="0.35">
      <c r="B32" s="35"/>
      <c r="C32" s="36"/>
      <c r="D32" s="36"/>
      <c r="E32" s="36"/>
      <c r="F32" s="37"/>
      <c r="G32" s="38"/>
      <c r="H32" s="38"/>
      <c r="I32" s="38"/>
    </row>
    <row r="33" spans="3:3" x14ac:dyDescent="0.35">
      <c r="C33" s="31" t="s">
        <v>13</v>
      </c>
    </row>
    <row r="34" spans="3:3" x14ac:dyDescent="0.35">
      <c r="C34" s="31"/>
    </row>
  </sheetData>
  <mergeCells count="11">
    <mergeCell ref="A2:A3"/>
    <mergeCell ref="B1:J1"/>
    <mergeCell ref="B5:J5"/>
    <mergeCell ref="B2:J3"/>
    <mergeCell ref="C4:D4"/>
    <mergeCell ref="F4:G4"/>
    <mergeCell ref="C33:C34"/>
    <mergeCell ref="B31:F32"/>
    <mergeCell ref="G31:G32"/>
    <mergeCell ref="H31:H32"/>
    <mergeCell ref="I31:I32"/>
  </mergeCells>
  <pageMargins left="0.70866141732283472" right="0.70866141732283472" top="0.78740157480314965" bottom="0.78740157480314965"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Dominik Krejčok</cp:lastModifiedBy>
  <cp:lastPrinted>2023-09-25T05:50:11Z</cp:lastPrinted>
  <dcterms:created xsi:type="dcterms:W3CDTF">2021-04-12T14:44:10Z</dcterms:created>
  <dcterms:modified xsi:type="dcterms:W3CDTF">2023-10-25T07:05:59Z</dcterms:modified>
</cp:coreProperties>
</file>